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03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10" i="1"/>
  <c r="E10"/>
  <c r="D10"/>
  <c r="D12"/>
  <c r="C10"/>
  <c r="D18"/>
  <c r="D16"/>
  <c r="F14"/>
  <c r="D14"/>
  <c r="F12"/>
  <c r="M2"/>
</calcChain>
</file>

<file path=xl/sharedStrings.xml><?xml version="1.0" encoding="utf-8"?>
<sst xmlns="http://schemas.openxmlformats.org/spreadsheetml/2006/main" count="68" uniqueCount="56">
  <si>
    <t>评价内容及计分权重</t>
  </si>
  <si>
    <t>1、在科学技术实践中有创新或突破的重要贡献者；</t>
  </si>
  <si>
    <t>　2、在科学研究与学术交流中，为活跃学术思想，促进学科发展，作出显著成绩者；</t>
  </si>
  <si>
    <t>3、在传播科学技术知识、新技术推广应用、科技咨询与服务、促进科技与经济结合中成绩显著、取得较大的社会效益或经济效益的主要贡献者；</t>
  </si>
  <si>
    <t>4、在科技工作岗位上具有拼搏奉献精神和团结协作精神，在工作中做出显著成绩并被大多数群众所公认者；</t>
  </si>
  <si>
    <t>5、在科技管理工作岗位上具有拼搏奉献精神和团结协作精神，在工作中做出显著成绩者。</t>
  </si>
  <si>
    <t>学院设计对应指标（学院自行设计）</t>
  </si>
  <si>
    <t>参加学术交流活动并宣讲论文50分；参加学术活动无交流论文计20分；校内教改论文讨论计50分；担任省级专业指导委员等学术机构主任计分50分，委员30分。</t>
  </si>
  <si>
    <t>横向科研经费每五千计分元10分；培训人数每40人次计10分</t>
  </si>
  <si>
    <t>姓名</t>
  </si>
  <si>
    <t>总分</t>
  </si>
  <si>
    <t>李超锋</t>
  </si>
  <si>
    <t>省级1项，市级2项，校级及其他2项，科研经费9.5万元</t>
  </si>
  <si>
    <t>2016年高职教育教学研究论文评选一等奖</t>
  </si>
  <si>
    <t>和李山伟共同完成培训项目（计80人次，1.65万元）</t>
  </si>
  <si>
    <t>大学学报1篇；非核心2篇</t>
  </si>
  <si>
    <t>与南储仓储管理集团有限公司校企共建“校友劳模彭舜章创新创业导师工作室”</t>
  </si>
  <si>
    <t>魏国平</t>
  </si>
  <si>
    <t>省级项目1项，校级2项，科研经费7万元。</t>
  </si>
  <si>
    <t>参加上海交通大学举办学术交流活动并宣讲论文1次。</t>
  </si>
  <si>
    <t>第二季度培训人数46人</t>
  </si>
  <si>
    <t>核心期刊论文1篇；大学学报1篇。</t>
  </si>
  <si>
    <t>担任科研管理工作和1项一流高职科研平台项目建设负责人</t>
  </si>
  <si>
    <t>刘爱松</t>
  </si>
  <si>
    <t>省级1项，校级1项，科研经费4.65万元</t>
  </si>
  <si>
    <t>无</t>
  </si>
  <si>
    <t>陈海雯</t>
  </si>
  <si>
    <t>广东省高职教育财经类专业教学指导委员会委员</t>
  </si>
  <si>
    <t>以纵向项目为依据，分数基准：立项校级经费2万元项目可得分100分。</t>
    <phoneticPr fontId="5" type="noConversion"/>
  </si>
  <si>
    <t>学校评价内容（科技处文件,符合以下条件之一即可推荐）</t>
    <phoneticPr fontId="5" type="noConversion"/>
  </si>
  <si>
    <t>以学术交流和担任学术职务等为依据，分数基准：参加2次学术交流活动并宣读论文可得分100分。</t>
    <phoneticPr fontId="5" type="noConversion"/>
  </si>
  <si>
    <t>以横向项目和培训为依据，分数基准：横向项目经费达到5万元或者培训人数达到400人即可得100分。</t>
    <phoneticPr fontId="5" type="noConversion"/>
  </si>
  <si>
    <t>担任科研管理工作计50分；担任科研与社会服务相关项目建设负责人计50分。前3名参与者以一半计分。</t>
    <phoneticPr fontId="5" type="noConversion"/>
  </si>
  <si>
    <t>以论文发表为依据，分数基准：两篇核心，5篇非核心即可得100分。</t>
    <phoneticPr fontId="5" type="noConversion"/>
  </si>
  <si>
    <t>以科研管理和团队及平台建设为依据，分数基准：同时担任管理工作和者负责人即可得分100分。</t>
    <phoneticPr fontId="5" type="noConversion"/>
  </si>
  <si>
    <t>学院自行设计说明</t>
    <phoneticPr fontId="5" type="noConversion"/>
  </si>
  <si>
    <t>推荐说明</t>
    <phoneticPr fontId="5" type="noConversion"/>
  </si>
  <si>
    <t>推荐总人数：88*6%=5.28,推荐5名。成果计算期为2016年1月1日至2017年10月31日期间,依据前期成果统计情况核对，根据对应指标计算排序如下。</t>
    <phoneticPr fontId="5" type="noConversion"/>
  </si>
  <si>
    <t>5项内容任何单项得分90分以上即可入选推荐，各项权重设计根据学院对科研与社会的工作重要性设定，综合分值为5项单项得分乘以权重后的得分，仅仅供排序参考。最终推荐人选根据自愿申报和和前期统计情况最终确定。</t>
    <phoneticPr fontId="5" type="noConversion"/>
  </si>
  <si>
    <t>市级1项，校级或其他1项，科研经费3万元</t>
    <phoneticPr fontId="5" type="noConversion"/>
  </si>
  <si>
    <t>缪兴锋</t>
    <phoneticPr fontId="5" type="noConversion"/>
  </si>
  <si>
    <t>三大索引发表文章每篇计100分；核心期刊每篇50分；大学学报每30分，非核心每篇20分。编写。2本教材每本计算50分。第二作者以一半计分。</t>
    <phoneticPr fontId="5" type="noConversion"/>
  </si>
  <si>
    <t>业绩情况</t>
    <phoneticPr fontId="5" type="noConversion"/>
  </si>
  <si>
    <t>无</t>
    <phoneticPr fontId="5" type="noConversion"/>
  </si>
  <si>
    <t>是否推荐</t>
    <phoneticPr fontId="5" type="noConversion"/>
  </si>
  <si>
    <t>立项1门省级立项精品资源在线开放课程，经费4万，1项市科创委创新联盟项目；取得发明专利授权1项，实用新型专利2项，软著3项成果；两项省级相关创新奖</t>
    <phoneticPr fontId="5" type="noConversion"/>
  </si>
  <si>
    <t>立项国家级项目计分60分；省级项目40分；厅局级项目30分；校级项目20分；科研经费每5千元计20分。取得发明专利每项80分，实用新型专利每项60分,软件著作权每项60分。获得科研相关奖励，国家级100分，省级80分，市级60分，校级40分。参与前3名以一半计分。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</si>
  <si>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</si>
  <si>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</si>
  <si>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</si>
  <si>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序号</t>
    <phoneticPr fontId="5" type="noConversion"/>
  </si>
  <si>
    <t>项 目</t>
    <phoneticPr fontId="5" type="noConversion"/>
  </si>
  <si>
    <t xml:space="preserve">论文《“融”文化视域下物流职业教育发展范式的探讨》获得2016年会论文评比“一等奖”；3个委员会委员
</t>
    <phoneticPr fontId="5" type="noConversion"/>
  </si>
  <si>
    <t>2016年《广东省一流高职院校建设计划项目》物流专业300万元建设项目负责人。物联网技术、智慧供应链创新的实验室负责人。</t>
    <phoneticPr fontId="5" type="noConversion"/>
  </si>
  <si>
    <t>非核心期刊论文1篇；编写了2本教材</t>
    <phoneticPr fontId="5" type="noConversion"/>
  </si>
  <si>
    <t>2017年财贸学院优秀科技工作者业绩评价表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</si>
</sst>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charset val="134"/>
      <scheme val="minor"/>
    </font>
    <font>
      <b/>
      <sz val="14"/>
      <color indexed="63"/>
      <name val="黑体"/>
      <family val="3"/>
      <charset val="134"/>
    </font>
    <font>
      <b/>
      <sz val="12"/>
      <color indexed="63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I17" sqref="A1:I18"/>
    </sheetView>
  </sheetViews>
  <sheetFormatPr defaultColWidth="9" defaultRowHeight="13.5"/>
  <cols>
    <col min="1" max="1" width="4.375" customWidth="1"/>
    <col min="2" max="2" width="7" customWidth="1"/>
    <col min="3" max="3" width="4.5" style="2" customWidth="1"/>
    <col min="4" max="8" width="23.125" style="2" customWidth="1"/>
    <col min="9" max="9" width="8.5" customWidth="1"/>
  </cols>
  <sheetData>
    <row r="1" spans="1:13" ht="30.75" customHeight="1">
      <c r="A1" s="17" t="s">
        <v>55</v>
      </c>
      <c r="B1" s="17"/>
      <c r="C1" s="17"/>
      <c r="D1" s="17"/>
      <c r="E1" s="17"/>
      <c r="F1" s="17"/>
      <c r="G1" s="17"/>
      <c r="H1" s="17"/>
      <c r="I1" s="17"/>
    </row>
    <row r="2" spans="1:13" ht="35.25" customHeight="1">
      <c r="A2" s="19" t="s">
        <v>37</v>
      </c>
      <c r="B2" s="19"/>
      <c r="C2" s="19"/>
      <c r="D2" s="19"/>
      <c r="E2" s="19"/>
      <c r="F2" s="19"/>
      <c r="G2" s="19"/>
      <c r="H2" s="19"/>
      <c r="I2" s="19"/>
      <c r="M2">
        <f>88*6</f>
        <v>528</v>
      </c>
    </row>
    <row r="3" spans="1:13" ht="27" customHeight="1">
      <c r="A3" s="18" t="s">
        <v>51</v>
      </c>
      <c r="B3" s="13"/>
      <c r="C3" s="13"/>
      <c r="D3" s="16" t="s">
        <v>0</v>
      </c>
      <c r="E3" s="16"/>
      <c r="F3" s="16"/>
      <c r="G3" s="16"/>
      <c r="H3" s="16"/>
      <c r="I3" s="11" t="s">
        <v>44</v>
      </c>
    </row>
    <row r="4" spans="1:13" ht="60">
      <c r="A4" s="15" t="s">
        <v>29</v>
      </c>
      <c r="B4" s="15"/>
      <c r="C4" s="15"/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11"/>
    </row>
    <row r="5" spans="1:13" ht="120">
      <c r="A5" s="15" t="s">
        <v>6</v>
      </c>
      <c r="B5" s="15"/>
      <c r="C5" s="15"/>
      <c r="D5" s="4" t="s">
        <v>46</v>
      </c>
      <c r="E5" s="4" t="s">
        <v>7</v>
      </c>
      <c r="F5" s="4" t="s">
        <v>8</v>
      </c>
      <c r="G5" s="4" t="s">
        <v>41</v>
      </c>
      <c r="H5" s="4" t="s">
        <v>32</v>
      </c>
      <c r="I5" s="12"/>
    </row>
    <row r="6" spans="1:13" ht="48">
      <c r="A6" s="15" t="s">
        <v>35</v>
      </c>
      <c r="B6" s="15"/>
      <c r="C6" s="15"/>
      <c r="D6" s="4" t="s">
        <v>28</v>
      </c>
      <c r="E6" s="4" t="s">
        <v>30</v>
      </c>
      <c r="F6" s="4" t="s">
        <v>31</v>
      </c>
      <c r="G6" s="4" t="s">
        <v>33</v>
      </c>
      <c r="H6" s="4" t="s">
        <v>34</v>
      </c>
      <c r="I6" s="12"/>
    </row>
    <row r="7" spans="1:13" ht="30.75" customHeight="1">
      <c r="A7" s="15" t="s">
        <v>36</v>
      </c>
      <c r="B7" s="15"/>
      <c r="C7" s="15"/>
      <c r="D7" s="21" t="s">
        <v>38</v>
      </c>
      <c r="E7" s="22"/>
      <c r="F7" s="22"/>
      <c r="G7" s="22"/>
      <c r="H7" s="23"/>
      <c r="I7" s="11"/>
    </row>
    <row r="8" spans="1:13" ht="27" customHeight="1">
      <c r="A8" s="11" t="s">
        <v>50</v>
      </c>
      <c r="B8" s="10" t="s">
        <v>9</v>
      </c>
      <c r="C8" s="3" t="s">
        <v>10</v>
      </c>
      <c r="D8" s="5">
        <v>0.3</v>
      </c>
      <c r="E8" s="5">
        <v>0.1</v>
      </c>
      <c r="F8" s="5">
        <v>0.3</v>
      </c>
      <c r="G8" s="5">
        <v>0.2</v>
      </c>
      <c r="H8" s="5">
        <v>0.1</v>
      </c>
      <c r="I8" s="12" t="s">
        <v>44</v>
      </c>
    </row>
    <row r="9" spans="1:13" ht="72">
      <c r="A9" s="13">
        <v>1</v>
      </c>
      <c r="B9" s="13" t="s">
        <v>40</v>
      </c>
      <c r="C9" s="3" t="s">
        <v>42</v>
      </c>
      <c r="D9" s="7" t="s">
        <v>45</v>
      </c>
      <c r="E9" s="7" t="s">
        <v>52</v>
      </c>
      <c r="F9" s="5" t="s">
        <v>43</v>
      </c>
      <c r="G9" s="7" t="s">
        <v>54</v>
      </c>
      <c r="H9" s="7" t="s">
        <v>53</v>
      </c>
      <c r="I9" s="20" t="s">
        <v>48</v>
      </c>
    </row>
    <row r="10" spans="1:13" ht="30" customHeight="1">
      <c r="A10" s="13"/>
      <c r="B10" s="13"/>
      <c r="C10" s="3">
        <f>D10*D8+E10*E8+F10*F8+G10*G8+H10*H8</f>
        <v>279</v>
      </c>
      <c r="D10" s="8">
        <f>40+4/0.5*20+30+80+5*60+2*80</f>
        <v>770</v>
      </c>
      <c r="E10" s="8">
        <f>50+3*30</f>
        <v>140</v>
      </c>
      <c r="F10" s="8">
        <v>0</v>
      </c>
      <c r="G10" s="8">
        <f>20+2*50</f>
        <v>120</v>
      </c>
      <c r="H10" s="8">
        <v>100</v>
      </c>
      <c r="I10" s="20"/>
    </row>
    <row r="11" spans="1:13" ht="41.1" customHeight="1">
      <c r="A11" s="13">
        <v>2</v>
      </c>
      <c r="B11" s="14" t="s">
        <v>11</v>
      </c>
      <c r="C11" s="3" t="s">
        <v>42</v>
      </c>
      <c r="D11" s="4" t="s">
        <v>12</v>
      </c>
      <c r="E11" s="4" t="s">
        <v>13</v>
      </c>
      <c r="F11" s="4" t="s">
        <v>14</v>
      </c>
      <c r="G11" s="4" t="s">
        <v>15</v>
      </c>
      <c r="H11" s="9" t="s">
        <v>16</v>
      </c>
      <c r="I11" s="13" t="s">
        <v>47</v>
      </c>
    </row>
    <row r="12" spans="1:13" ht="27" customHeight="1">
      <c r="A12" s="13"/>
      <c r="B12" s="14"/>
      <c r="C12" s="6">
        <v>195.9</v>
      </c>
      <c r="D12" s="6">
        <f>(40+30*2+20*2+9.5/0.5*20)</f>
        <v>520</v>
      </c>
      <c r="E12" s="6">
        <v>50</v>
      </c>
      <c r="F12" s="6">
        <f>(1.65/0.5*10+20)</f>
        <v>53</v>
      </c>
      <c r="G12" s="6">
        <v>70</v>
      </c>
      <c r="H12" s="6">
        <v>50</v>
      </c>
      <c r="I12" s="13"/>
    </row>
    <row r="13" spans="1:13" ht="35.1" customHeight="1">
      <c r="A13" s="13">
        <v>3</v>
      </c>
      <c r="B13" s="14" t="s">
        <v>17</v>
      </c>
      <c r="C13" s="3" t="s">
        <v>42</v>
      </c>
      <c r="D13" s="4" t="s">
        <v>18</v>
      </c>
      <c r="E13" s="4" t="s">
        <v>19</v>
      </c>
      <c r="F13" s="4" t="s">
        <v>20</v>
      </c>
      <c r="G13" s="4" t="s">
        <v>21</v>
      </c>
      <c r="H13" s="4" t="s">
        <v>22</v>
      </c>
      <c r="I13" s="13" t="s">
        <v>47</v>
      </c>
    </row>
    <row r="14" spans="1:13" ht="23.25" customHeight="1">
      <c r="A14" s="13"/>
      <c r="B14" s="14"/>
      <c r="C14" s="6">
        <v>142</v>
      </c>
      <c r="D14" s="6">
        <f>(40+40+20*14)</f>
        <v>360</v>
      </c>
      <c r="E14" s="6">
        <v>50</v>
      </c>
      <c r="F14" s="6">
        <f>10</f>
        <v>10</v>
      </c>
      <c r="G14" s="6">
        <v>80</v>
      </c>
      <c r="H14" s="6">
        <v>100</v>
      </c>
      <c r="I14" s="13"/>
    </row>
    <row r="15" spans="1:13" ht="35.1" customHeight="1">
      <c r="A15" s="13">
        <v>4</v>
      </c>
      <c r="B15" s="14" t="s">
        <v>23</v>
      </c>
      <c r="C15" s="3" t="s">
        <v>42</v>
      </c>
      <c r="D15" s="4" t="s">
        <v>24</v>
      </c>
      <c r="E15" s="4" t="s">
        <v>25</v>
      </c>
      <c r="F15" s="4" t="s">
        <v>25</v>
      </c>
      <c r="G15" s="4"/>
      <c r="H15" s="4" t="s">
        <v>25</v>
      </c>
      <c r="I15" s="13" t="s">
        <v>47</v>
      </c>
    </row>
    <row r="16" spans="1:13" s="1" customFormat="1" ht="23.25" customHeight="1">
      <c r="A16" s="13"/>
      <c r="B16" s="14"/>
      <c r="C16" s="3">
        <v>73.8</v>
      </c>
      <c r="D16" s="3">
        <f>(40+20+4.65/0.5*20)</f>
        <v>246</v>
      </c>
      <c r="E16" s="3">
        <v>0</v>
      </c>
      <c r="F16" s="3">
        <v>0</v>
      </c>
      <c r="G16" s="3"/>
      <c r="H16" s="3">
        <v>0</v>
      </c>
      <c r="I16" s="13"/>
    </row>
    <row r="17" spans="1:9" s="1" customFormat="1" ht="32.1" customHeight="1">
      <c r="A17" s="13">
        <v>5</v>
      </c>
      <c r="B17" s="14" t="s">
        <v>26</v>
      </c>
      <c r="C17" s="3" t="s">
        <v>42</v>
      </c>
      <c r="D17" s="4" t="s">
        <v>39</v>
      </c>
      <c r="E17" s="4" t="s">
        <v>27</v>
      </c>
      <c r="F17" s="4" t="s">
        <v>25</v>
      </c>
      <c r="G17" s="4" t="s">
        <v>25</v>
      </c>
      <c r="H17" s="4" t="s">
        <v>25</v>
      </c>
      <c r="I17" s="13" t="s">
        <v>49</v>
      </c>
    </row>
    <row r="18" spans="1:9" s="1" customFormat="1" ht="21" customHeight="1">
      <c r="A18" s="13"/>
      <c r="B18" s="14"/>
      <c r="C18" s="3">
        <v>54</v>
      </c>
      <c r="D18" s="3">
        <f>30+3/0.5*20</f>
        <v>150</v>
      </c>
      <c r="E18" s="3">
        <v>30</v>
      </c>
      <c r="F18" s="3">
        <v>0</v>
      </c>
      <c r="G18" s="3">
        <v>0</v>
      </c>
      <c r="H18" s="3">
        <v>0</v>
      </c>
      <c r="I18" s="13"/>
    </row>
  </sheetData>
  <mergeCells count="24">
    <mergeCell ref="A1:I1"/>
    <mergeCell ref="I17:I18"/>
    <mergeCell ref="A15:A16"/>
    <mergeCell ref="A3:C3"/>
    <mergeCell ref="A9:A10"/>
    <mergeCell ref="A11:A12"/>
    <mergeCell ref="A13:A14"/>
    <mergeCell ref="B9:B10"/>
    <mergeCell ref="A4:C4"/>
    <mergeCell ref="A5:C5"/>
    <mergeCell ref="A6:C6"/>
    <mergeCell ref="A7:C7"/>
    <mergeCell ref="A2:I2"/>
    <mergeCell ref="I9:I10"/>
    <mergeCell ref="D7:H7"/>
    <mergeCell ref="D3:H3"/>
    <mergeCell ref="B13:B14"/>
    <mergeCell ref="B15:B16"/>
    <mergeCell ref="B17:B18"/>
    <mergeCell ref="A17:A18"/>
    <mergeCell ref="B11:B12"/>
    <mergeCell ref="I11:I12"/>
    <mergeCell ref="I13:I14"/>
    <mergeCell ref="I15:I16"/>
  </mergeCells>
  <phoneticPr fontId="5" type="noConversion"/>
  <pageMargins left="0" right="0" top="0.1968503937007874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2017-11-16T02:47:47Z</cp:lastPrinted>
  <dcterms:created xsi:type="dcterms:W3CDTF">2017-11-13T05:03:00Z</dcterms:created>
  <dcterms:modified xsi:type="dcterms:W3CDTF">2017-11-16T02:49:45Z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